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8915" windowHeight="850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24" i="1" l="1"/>
  <c r="G22" i="1"/>
  <c r="G23" i="1"/>
  <c r="G21" i="1"/>
  <c r="F25" i="1"/>
  <c r="F26" i="1" s="1"/>
  <c r="E25" i="1"/>
  <c r="E26" i="1" s="1"/>
  <c r="D25" i="1"/>
  <c r="D26" i="1" s="1"/>
  <c r="C25" i="1"/>
  <c r="C26" i="1" s="1"/>
  <c r="B25" i="1"/>
  <c r="B26" i="1" s="1"/>
  <c r="B27" i="1" s="1"/>
  <c r="G15" i="1"/>
  <c r="G17" i="1"/>
  <c r="D17" i="1"/>
  <c r="E17" i="1"/>
  <c r="F17" i="1" s="1"/>
  <c r="H24" i="1"/>
  <c r="H23" i="1"/>
  <c r="H22" i="1"/>
  <c r="H21" i="1"/>
  <c r="H12" i="1"/>
  <c r="H13" i="1"/>
  <c r="H14" i="1"/>
  <c r="H11" i="1"/>
  <c r="C27" i="1" l="1"/>
  <c r="D27" i="1" s="1"/>
  <c r="E27" i="1" s="1"/>
  <c r="F27" i="1" s="1"/>
  <c r="E15" i="1"/>
  <c r="E16" i="1" s="1"/>
  <c r="G25" i="1" l="1"/>
  <c r="G29" i="1" s="1"/>
  <c r="G12" i="1"/>
  <c r="G13" i="1"/>
  <c r="G14" i="1"/>
  <c r="G11" i="1"/>
  <c r="C15" i="1" l="1"/>
  <c r="C16" i="1" s="1"/>
  <c r="B15" i="1"/>
  <c r="B16" i="1" s="1"/>
  <c r="B17" i="1" s="1"/>
  <c r="D15" i="1"/>
  <c r="D16" i="1" s="1"/>
  <c r="F15" i="1"/>
  <c r="F16" i="1" s="1"/>
  <c r="C17" i="1" l="1"/>
</calcChain>
</file>

<file path=xl/sharedStrings.xml><?xml version="1.0" encoding="utf-8"?>
<sst xmlns="http://schemas.openxmlformats.org/spreadsheetml/2006/main" count="45" uniqueCount="33">
  <si>
    <t>ECTS</t>
  </si>
  <si>
    <t>Anzahl Studierende</t>
  </si>
  <si>
    <t>Kostensatz/Stunde</t>
  </si>
  <si>
    <t>Stunden je 45 Min</t>
  </si>
  <si>
    <t>Bitte die jeweiligen Daten eingeben</t>
  </si>
  <si>
    <t>Rahmendaten:</t>
  </si>
  <si>
    <t>Student 1</t>
  </si>
  <si>
    <t>Student 2</t>
  </si>
  <si>
    <t>Student 3</t>
  </si>
  <si>
    <t>Student 4</t>
  </si>
  <si>
    <t>Name</t>
  </si>
  <si>
    <t>Plandaten</t>
  </si>
  <si>
    <t>Istdaten</t>
  </si>
  <si>
    <t>Kumuliert</t>
  </si>
  <si>
    <t>Budgetverlauf</t>
  </si>
  <si>
    <t>März</t>
  </si>
  <si>
    <t>April</t>
  </si>
  <si>
    <t>Mai</t>
  </si>
  <si>
    <t>Juni</t>
  </si>
  <si>
    <t>Juli</t>
  </si>
  <si>
    <t>Aufwand je ECTS</t>
  </si>
  <si>
    <t>Check</t>
  </si>
  <si>
    <t>März incl. Je 30 Std. Kickoff-Camp</t>
  </si>
  <si>
    <t>incl. Je 10 Std. Projketmesse im Juli</t>
  </si>
  <si>
    <t>Personalplanung: Projekt "ABC"</t>
  </si>
  <si>
    <t>Summe Plandaten/Monat</t>
  </si>
  <si>
    <t>Summe Kosten/Monat</t>
  </si>
  <si>
    <t>Budget</t>
  </si>
  <si>
    <t>Kummuliert</t>
  </si>
  <si>
    <t>Summe Istdaten/Monat</t>
  </si>
  <si>
    <t>Kosten/Monat</t>
  </si>
  <si>
    <t>Offene Stunden:</t>
  </si>
  <si>
    <t>Start 13.3.  Ende 12.7.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</si>
</sst>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i/>
      <sz val="14"/>
      <color theme="4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3" borderId="1" xfId="0" applyFont="1" applyFill="1" applyBorder="1"/>
    <xf numFmtId="0" fontId="1" fillId="0" borderId="0" xfId="0" applyFont="1" applyBorder="1"/>
    <xf numFmtId="0" fontId="1" fillId="0" borderId="6" xfId="0" applyFont="1" applyBorder="1"/>
    <xf numFmtId="164" fontId="1" fillId="3" borderId="1" xfId="0" applyNumberFormat="1" applyFont="1" applyFill="1" applyBorder="1"/>
    <xf numFmtId="0" fontId="3" fillId="3" borderId="7" xfId="0" applyFont="1" applyFill="1" applyBorder="1"/>
    <xf numFmtId="0" fontId="1" fillId="3" borderId="8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3" fillId="2" borderId="5" xfId="0" applyFont="1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1" fillId="2" borderId="0" xfId="0" applyFont="1" applyFill="1"/>
    <xf numFmtId="0" fontId="4" fillId="0" borderId="5" xfId="0" applyFont="1" applyFill="1" applyBorder="1"/>
    <xf numFmtId="0" fontId="1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164" fontId="1" fillId="0" borderId="13" xfId="0" applyNumberFormat="1" applyFont="1" applyBorder="1"/>
    <xf numFmtId="164" fontId="1" fillId="0" borderId="1" xfId="0" applyNumberFormat="1" applyFont="1" applyBorder="1"/>
    <xf numFmtId="164" fontId="1" fillId="0" borderId="14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2" fillId="2" borderId="6" xfId="0" applyFont="1" applyFill="1" applyBorder="1"/>
    <xf numFmtId="0" fontId="2" fillId="0" borderId="6" xfId="0" applyFont="1" applyBorder="1"/>
    <xf numFmtId="0" fontId="1" fillId="0" borderId="7" xfId="0" applyFont="1" applyBorder="1"/>
    <xf numFmtId="0" fontId="5" fillId="0" borderId="2" xfId="0" applyFont="1" applyBorder="1"/>
    <xf numFmtId="0" fontId="6" fillId="2" borderId="5" xfId="0" applyFont="1" applyFill="1" applyBorder="1"/>
    <xf numFmtId="0" fontId="7" fillId="0" borderId="5" xfId="0" applyFont="1" applyFill="1" applyBorder="1"/>
    <xf numFmtId="0" fontId="8" fillId="2" borderId="5" xfId="0" applyFont="1" applyFill="1" applyBorder="1"/>
    <xf numFmtId="0" fontId="8" fillId="0" borderId="2" xfId="0" applyFont="1" applyBorder="1"/>
    <xf numFmtId="0" fontId="1" fillId="4" borderId="14" xfId="0" applyFont="1" applyFill="1" applyBorder="1"/>
    <xf numFmtId="0" fontId="1" fillId="4" borderId="12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164" fontId="1" fillId="4" borderId="16" xfId="0" applyNumberFormat="1" applyFont="1" applyFill="1" applyBorder="1"/>
    <xf numFmtId="164" fontId="1" fillId="4" borderId="17" xfId="0" applyNumberFormat="1" applyFont="1" applyFill="1" applyBorder="1"/>
    <xf numFmtId="164" fontId="1" fillId="0" borderId="14" xfId="0" applyNumberFormat="1" applyFont="1" applyFill="1" applyBorder="1" applyAlignment="1">
      <alignment horizontal="center"/>
    </xf>
    <xf numFmtId="164" fontId="1" fillId="0" borderId="17" xfId="0" applyNumberFormat="1" applyFont="1" applyFill="1" applyBorder="1"/>
    <xf numFmtId="0" fontId="1" fillId="0" borderId="18" xfId="0" applyFont="1" applyBorder="1"/>
    <xf numFmtId="0" fontId="1" fillId="0" borderId="14" xfId="0" applyFont="1" applyFill="1" applyBorder="1"/>
    <xf numFmtId="0" fontId="2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Tabelle1!$B$10:$F$10</c:f>
              <c:strCache>
                <c:ptCount val="5"/>
                <c:pt idx="0">
                  <c:v>März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</c:strCache>
            </c:strRef>
          </c:cat>
          <c:val>
            <c:numRef>
              <c:f>Tabelle1!$B$17:$F$17</c:f>
              <c:numCache>
                <c:formatCode>#,##0\ "€"</c:formatCode>
                <c:ptCount val="5"/>
                <c:pt idx="0">
                  <c:v>4320</c:v>
                </c:pt>
                <c:pt idx="1">
                  <c:v>7200</c:v>
                </c:pt>
                <c:pt idx="2">
                  <c:v>8640</c:v>
                </c:pt>
                <c:pt idx="3">
                  <c:v>12960</c:v>
                </c:pt>
                <c:pt idx="4">
                  <c:v>14400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strRef>
              <c:f>Tabelle1!$B$10:$F$10</c:f>
              <c:strCache>
                <c:ptCount val="5"/>
                <c:pt idx="0">
                  <c:v>März</c:v>
                </c:pt>
                <c:pt idx="1">
                  <c:v>April</c:v>
                </c:pt>
                <c:pt idx="2">
                  <c:v>Mai</c:v>
                </c:pt>
                <c:pt idx="3">
                  <c:v>Juni</c:v>
                </c:pt>
                <c:pt idx="4">
                  <c:v>Juli</c:v>
                </c:pt>
              </c:strCache>
            </c:strRef>
          </c:cat>
          <c:val>
            <c:numRef>
              <c:f>Tabelle1!$B$27:$F$27</c:f>
              <c:numCache>
                <c:formatCode>#,##0\ "€"</c:formatCode>
                <c:ptCount val="5"/>
                <c:pt idx="0">
                  <c:v>2460</c:v>
                </c:pt>
                <c:pt idx="1">
                  <c:v>5085</c:v>
                </c:pt>
                <c:pt idx="2">
                  <c:v>7260</c:v>
                </c:pt>
                <c:pt idx="3">
                  <c:v>10110</c:v>
                </c:pt>
                <c:pt idx="4">
                  <c:v>11430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129280"/>
        <c:axId val="48435968"/>
      </c:lineChart>
      <c:catAx>
        <c:axId val="108129280"/>
        <c:scaling>
          <c:orientation val="minMax"/>
        </c:scaling>
        <c:delete val="0"/>
        <c:axPos val="b"/>
        <c:majorTickMark val="out"/>
        <c:minorTickMark val="none"/>
        <c:tickLblPos val="nextTo"/>
        <c:crossAx val="48435968"/>
        <c:crosses val="autoZero"/>
        <c:auto val="1"/>
        <c:lblAlgn val="ctr"/>
        <c:lblOffset val="100"/>
        <c:noMultiLvlLbl val="0"/>
      </c:catAx>
      <c:valAx>
        <c:axId val="48435968"/>
        <c:scaling>
          <c:orientation val="minMax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crossAx val="108129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30</xdr:row>
      <xdr:rowOff>28575</xdr:rowOff>
    </xdr:from>
    <xdr:to>
      <xdr:col>6</xdr:col>
      <xdr:colOff>609600</xdr:colOff>
      <xdr:row>38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0.14391</cdr:x>
      <cdr:y>0.08824</cdr:y>
    </cdr:from>
    <cdr:to>
      <cdr:x>0.36531</cdr:x>
      <cdr:y>0.24706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742951" y="142875"/>
          <a:ext cx="1143000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1400" b="1">
              <a:solidFill>
                <a:schemeClr val="tx2"/>
              </a:solidFill>
            </a:rPr>
            <a:t>Soll- </a:t>
          </a:r>
          <a:r>
            <a:rPr lang="de-DE" sz="1400" b="1">
              <a:solidFill>
                <a:schemeClr val="accent2"/>
              </a:solidFill>
            </a:rPr>
            <a:t>Ist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activeCell="I41" sqref="I40:I41"/>
    </sheetView>
  </sheetViews>
  <sheetFormatPr baseColWidth="10" defaultRowHeight="12.75" x14ac:dyDescent="0.2"/>
  <cols>
    <col min="1" max="1" width="20.7109375" style="4" customWidth="1"/>
    <col min="2" max="2" width="11.42578125" style="4"/>
    <col min="3" max="3" width="15" style="4" customWidth="1"/>
    <col min="4" max="16384" width="11.42578125" style="4"/>
  </cols>
  <sheetData>
    <row r="1" spans="1:8" ht="19.5" thickBot="1" x14ac:dyDescent="0.35">
      <c r="A1" s="33" t="s">
        <v>24</v>
      </c>
      <c r="B1" s="2"/>
      <c r="C1" s="2"/>
      <c r="D1" s="2"/>
      <c r="E1" s="2"/>
      <c r="F1" s="2"/>
      <c r="G1" s="3"/>
    </row>
    <row r="2" spans="1:8" ht="18.75" x14ac:dyDescent="0.3">
      <c r="A2" s="37" t="s">
        <v>5</v>
      </c>
      <c r="B2" s="2"/>
      <c r="C2" s="2"/>
      <c r="D2" s="2"/>
      <c r="E2" s="2"/>
      <c r="F2" s="2"/>
      <c r="G2" s="3"/>
    </row>
    <row r="3" spans="1:8" x14ac:dyDescent="0.2">
      <c r="A3" s="5" t="s">
        <v>0</v>
      </c>
      <c r="B3" s="6">
        <v>8</v>
      </c>
      <c r="D3" s="6">
        <v>30</v>
      </c>
      <c r="E3" s="7" t="s">
        <v>3</v>
      </c>
      <c r="G3" s="8"/>
    </row>
    <row r="4" spans="1:8" x14ac:dyDescent="0.2">
      <c r="A4" s="5" t="s">
        <v>1</v>
      </c>
      <c r="B4" s="6">
        <v>4</v>
      </c>
      <c r="C4" s="7"/>
      <c r="D4" s="7" t="s">
        <v>20</v>
      </c>
      <c r="E4" s="7"/>
      <c r="F4" s="7"/>
      <c r="G4" s="8"/>
    </row>
    <row r="5" spans="1:8" x14ac:dyDescent="0.2">
      <c r="A5" s="5" t="s">
        <v>2</v>
      </c>
      <c r="B5" s="9">
        <v>15</v>
      </c>
      <c r="C5" s="7"/>
      <c r="D5" s="7"/>
      <c r="E5" s="7"/>
      <c r="F5" s="7"/>
      <c r="G5" s="8"/>
    </row>
    <row r="6" spans="1:8" x14ac:dyDescent="0.2">
      <c r="A6" s="5"/>
      <c r="B6" s="7"/>
      <c r="C6" s="7"/>
      <c r="D6" s="49" t="s">
        <v>32</v>
      </c>
      <c r="E6" s="7"/>
      <c r="F6" s="7"/>
      <c r="G6" s="8"/>
    </row>
    <row r="7" spans="1:8" ht="13.5" thickBot="1" x14ac:dyDescent="0.25">
      <c r="A7" s="10" t="s">
        <v>4</v>
      </c>
      <c r="B7" s="11"/>
      <c r="C7" s="12"/>
      <c r="D7" s="12"/>
      <c r="E7" s="12"/>
      <c r="F7" s="12"/>
      <c r="G7" s="13"/>
    </row>
    <row r="8" spans="1:8" s="17" customFormat="1" x14ac:dyDescent="0.2">
      <c r="A8" s="14"/>
      <c r="B8" s="15"/>
      <c r="C8" s="15"/>
      <c r="D8" s="15"/>
      <c r="E8" s="15"/>
      <c r="F8" s="15"/>
      <c r="G8" s="16"/>
    </row>
    <row r="9" spans="1:8" s="17" customFormat="1" ht="18.75" x14ac:dyDescent="0.3">
      <c r="A9" s="34" t="s">
        <v>11</v>
      </c>
      <c r="B9" s="15"/>
      <c r="C9" s="15"/>
      <c r="D9" s="15"/>
      <c r="E9" s="15"/>
      <c r="F9" s="15"/>
      <c r="G9" s="16"/>
    </row>
    <row r="10" spans="1:8" x14ac:dyDescent="0.2">
      <c r="A10" s="18" t="s">
        <v>10</v>
      </c>
      <c r="B10" s="19" t="s">
        <v>15</v>
      </c>
      <c r="C10" s="19" t="s">
        <v>16</v>
      </c>
      <c r="D10" s="19" t="s">
        <v>17</v>
      </c>
      <c r="E10" s="19" t="s">
        <v>18</v>
      </c>
      <c r="F10" s="19" t="s">
        <v>19</v>
      </c>
      <c r="G10" s="20" t="s">
        <v>27</v>
      </c>
      <c r="H10" s="21" t="s">
        <v>21</v>
      </c>
    </row>
    <row r="11" spans="1:8" x14ac:dyDescent="0.2">
      <c r="A11" s="42" t="s">
        <v>6</v>
      </c>
      <c r="B11" s="6">
        <v>72</v>
      </c>
      <c r="C11" s="6">
        <v>48</v>
      </c>
      <c r="D11" s="6">
        <v>24</v>
      </c>
      <c r="E11" s="6">
        <v>72</v>
      </c>
      <c r="F11" s="6">
        <v>24</v>
      </c>
      <c r="G11" s="38">
        <f>$B$3*$D$3</f>
        <v>240</v>
      </c>
      <c r="H11" s="4">
        <f>SUM(B11:F11)</f>
        <v>240</v>
      </c>
    </row>
    <row r="12" spans="1:8" x14ac:dyDescent="0.2">
      <c r="A12" s="42" t="s">
        <v>7</v>
      </c>
      <c r="B12" s="6">
        <v>72</v>
      </c>
      <c r="C12" s="6">
        <v>48</v>
      </c>
      <c r="D12" s="6">
        <v>24</v>
      </c>
      <c r="E12" s="6">
        <v>72</v>
      </c>
      <c r="F12" s="6">
        <v>24</v>
      </c>
      <c r="G12" s="38">
        <f t="shared" ref="G12:G14" si="0">$B$3*$D$3</f>
        <v>240</v>
      </c>
      <c r="H12" s="4">
        <f t="shared" ref="H12:H14" si="1">SUM(B12:F12)</f>
        <v>240</v>
      </c>
    </row>
    <row r="13" spans="1:8" x14ac:dyDescent="0.2">
      <c r="A13" s="42" t="s">
        <v>8</v>
      </c>
      <c r="B13" s="6">
        <v>72</v>
      </c>
      <c r="C13" s="6">
        <v>48</v>
      </c>
      <c r="D13" s="6">
        <v>24</v>
      </c>
      <c r="E13" s="6">
        <v>72</v>
      </c>
      <c r="F13" s="6">
        <v>24</v>
      </c>
      <c r="G13" s="38">
        <f t="shared" si="0"/>
        <v>240</v>
      </c>
      <c r="H13" s="4">
        <f t="shared" si="1"/>
        <v>240</v>
      </c>
    </row>
    <row r="14" spans="1:8" ht="13.5" thickBot="1" x14ac:dyDescent="0.25">
      <c r="A14" s="42" t="s">
        <v>9</v>
      </c>
      <c r="B14" s="6">
        <v>72</v>
      </c>
      <c r="C14" s="6">
        <v>48</v>
      </c>
      <c r="D14" s="6">
        <v>24</v>
      </c>
      <c r="E14" s="6">
        <v>72</v>
      </c>
      <c r="F14" s="6">
        <v>24</v>
      </c>
      <c r="G14" s="38">
        <f t="shared" si="0"/>
        <v>240</v>
      </c>
      <c r="H14" s="4">
        <f t="shared" si="1"/>
        <v>240</v>
      </c>
    </row>
    <row r="15" spans="1:8" s="17" customFormat="1" x14ac:dyDescent="0.2">
      <c r="A15" s="22" t="s">
        <v>25</v>
      </c>
      <c r="B15" s="23">
        <f t="shared" ref="B15:F15" si="2">SUM(B11:B14)</f>
        <v>288</v>
      </c>
      <c r="C15" s="24">
        <f t="shared" si="2"/>
        <v>192</v>
      </c>
      <c r="D15" s="24">
        <f t="shared" si="2"/>
        <v>96</v>
      </c>
      <c r="E15" s="24">
        <f t="shared" si="2"/>
        <v>288</v>
      </c>
      <c r="F15" s="24">
        <f t="shared" si="2"/>
        <v>96</v>
      </c>
      <c r="G15" s="39">
        <f>D3*B3*B4</f>
        <v>960</v>
      </c>
    </row>
    <row r="16" spans="1:8" x14ac:dyDescent="0.2">
      <c r="A16" s="22" t="s">
        <v>26</v>
      </c>
      <c r="B16" s="25">
        <f>B15*$B$5</f>
        <v>4320</v>
      </c>
      <c r="C16" s="26">
        <f t="shared" ref="C16:F16" si="3">C15*$B$5</f>
        <v>2880</v>
      </c>
      <c r="D16" s="26">
        <f t="shared" si="3"/>
        <v>1440</v>
      </c>
      <c r="E16" s="26">
        <f t="shared" ref="E16" si="4">E15*$B$5</f>
        <v>4320</v>
      </c>
      <c r="F16" s="26">
        <f t="shared" si="3"/>
        <v>1440</v>
      </c>
      <c r="G16" s="27"/>
    </row>
    <row r="17" spans="1:8" ht="13.5" thickBot="1" x14ac:dyDescent="0.25">
      <c r="A17" s="22" t="s">
        <v>13</v>
      </c>
      <c r="B17" s="28">
        <f>B16</f>
        <v>4320</v>
      </c>
      <c r="C17" s="29">
        <f>B17+C16</f>
        <v>7200</v>
      </c>
      <c r="D17" s="29">
        <f t="shared" ref="D17:F17" si="5">C17+D16</f>
        <v>8640</v>
      </c>
      <c r="E17" s="29">
        <f t="shared" si="5"/>
        <v>12960</v>
      </c>
      <c r="F17" s="29">
        <f t="shared" si="5"/>
        <v>14400</v>
      </c>
      <c r="G17" s="44">
        <f>B3*B4*B5*D3</f>
        <v>14400</v>
      </c>
    </row>
    <row r="18" spans="1:8" x14ac:dyDescent="0.2">
      <c r="A18" s="5"/>
      <c r="B18" s="40" t="s">
        <v>22</v>
      </c>
      <c r="C18" s="7"/>
      <c r="D18" s="7"/>
      <c r="E18" s="7"/>
      <c r="F18" s="41" t="s">
        <v>23</v>
      </c>
      <c r="G18" s="8"/>
    </row>
    <row r="19" spans="1:8" ht="18.75" x14ac:dyDescent="0.3">
      <c r="A19" s="35" t="s">
        <v>12</v>
      </c>
      <c r="B19" s="15"/>
      <c r="C19" s="15"/>
      <c r="D19" s="15"/>
      <c r="E19" s="15"/>
      <c r="F19" s="15"/>
      <c r="G19" s="30"/>
    </row>
    <row r="20" spans="1:8" x14ac:dyDescent="0.2">
      <c r="A20" s="18" t="s">
        <v>10</v>
      </c>
      <c r="B20" s="19" t="s">
        <v>15</v>
      </c>
      <c r="C20" s="19" t="s">
        <v>16</v>
      </c>
      <c r="D20" s="19" t="s">
        <v>17</v>
      </c>
      <c r="E20" s="19" t="s">
        <v>18</v>
      </c>
      <c r="F20" s="19" t="s">
        <v>19</v>
      </c>
      <c r="G20" s="31" t="s">
        <v>28</v>
      </c>
      <c r="H20" s="21" t="s">
        <v>21</v>
      </c>
    </row>
    <row r="21" spans="1:8" x14ac:dyDescent="0.2">
      <c r="A21" s="42" t="s">
        <v>6</v>
      </c>
      <c r="B21" s="6">
        <v>50</v>
      </c>
      <c r="C21" s="6">
        <v>60</v>
      </c>
      <c r="D21" s="6">
        <v>60</v>
      </c>
      <c r="E21" s="6">
        <v>70</v>
      </c>
      <c r="F21" s="6">
        <v>40</v>
      </c>
      <c r="G21" s="48">
        <f>SUM(B21:F21)</f>
        <v>280</v>
      </c>
      <c r="H21" s="4">
        <f>SUM(B21:F21)</f>
        <v>280</v>
      </c>
    </row>
    <row r="22" spans="1:8" x14ac:dyDescent="0.2">
      <c r="A22" s="42" t="s">
        <v>7</v>
      </c>
      <c r="B22" s="6">
        <v>40</v>
      </c>
      <c r="C22" s="6">
        <v>45</v>
      </c>
      <c r="D22" s="6">
        <v>25</v>
      </c>
      <c r="E22" s="6">
        <v>60</v>
      </c>
      <c r="F22" s="6">
        <v>20</v>
      </c>
      <c r="G22" s="48">
        <f t="shared" ref="G22:G23" si="6">SUM(B22:F22)</f>
        <v>190</v>
      </c>
      <c r="H22" s="4">
        <f t="shared" ref="H22:H24" si="7">SUM(B22:F22)</f>
        <v>190</v>
      </c>
    </row>
    <row r="23" spans="1:8" x14ac:dyDescent="0.2">
      <c r="A23" s="42" t="s">
        <v>8</v>
      </c>
      <c r="B23" s="6">
        <v>42</v>
      </c>
      <c r="C23" s="6">
        <v>50</v>
      </c>
      <c r="D23" s="6">
        <v>30</v>
      </c>
      <c r="E23" s="6">
        <v>30</v>
      </c>
      <c r="F23" s="6">
        <v>15</v>
      </c>
      <c r="G23" s="48">
        <f t="shared" si="6"/>
        <v>167</v>
      </c>
      <c r="H23" s="4">
        <f t="shared" si="7"/>
        <v>167</v>
      </c>
    </row>
    <row r="24" spans="1:8" ht="13.5" thickBot="1" x14ac:dyDescent="0.25">
      <c r="A24" s="42" t="s">
        <v>9</v>
      </c>
      <c r="B24" s="6">
        <v>32</v>
      </c>
      <c r="C24" s="6">
        <v>20</v>
      </c>
      <c r="D24" s="6">
        <v>30</v>
      </c>
      <c r="E24" s="6">
        <v>30</v>
      </c>
      <c r="F24" s="6">
        <v>13</v>
      </c>
      <c r="G24" s="48">
        <f>SUM(B24:F24)</f>
        <v>125</v>
      </c>
      <c r="H24" s="4">
        <f t="shared" si="7"/>
        <v>125</v>
      </c>
    </row>
    <row r="25" spans="1:8" s="17" customFormat="1" x14ac:dyDescent="0.2">
      <c r="A25" s="22" t="s">
        <v>29</v>
      </c>
      <c r="B25" s="23">
        <f t="shared" ref="B25" si="8">SUM(B21:B24)</f>
        <v>164</v>
      </c>
      <c r="C25" s="24">
        <f t="shared" ref="C25" si="9">SUM(C21:C24)</f>
        <v>175</v>
      </c>
      <c r="D25" s="24">
        <f t="shared" ref="D25" si="10">SUM(D21:D24)</f>
        <v>145</v>
      </c>
      <c r="E25" s="24">
        <f t="shared" ref="E25" si="11">SUM(E21:E24)</f>
        <v>190</v>
      </c>
      <c r="F25" s="24">
        <f t="shared" ref="F25" si="12">SUM(F21:F24)</f>
        <v>88</v>
      </c>
      <c r="G25" s="39">
        <f t="shared" ref="G25" si="13">SUM(G21:G24)</f>
        <v>762</v>
      </c>
    </row>
    <row r="26" spans="1:8" x14ac:dyDescent="0.2">
      <c r="A26" s="22" t="s">
        <v>30</v>
      </c>
      <c r="B26" s="25">
        <f>B25*$B$5</f>
        <v>2460</v>
      </c>
      <c r="C26" s="26">
        <f t="shared" ref="C26:F26" si="14">C25*$B$5</f>
        <v>2625</v>
      </c>
      <c r="D26" s="26">
        <f t="shared" si="14"/>
        <v>2175</v>
      </c>
      <c r="E26" s="26">
        <f t="shared" si="14"/>
        <v>2850</v>
      </c>
      <c r="F26" s="26">
        <f t="shared" si="14"/>
        <v>1320</v>
      </c>
      <c r="G26" s="45"/>
    </row>
    <row r="27" spans="1:8" ht="13.5" thickBot="1" x14ac:dyDescent="0.25">
      <c r="A27" s="22" t="s">
        <v>13</v>
      </c>
      <c r="B27" s="28">
        <f>B26</f>
        <v>2460</v>
      </c>
      <c r="C27" s="29">
        <f>B27+C26</f>
        <v>5085</v>
      </c>
      <c r="D27" s="29">
        <f t="shared" ref="D27" si="15">C27+D26</f>
        <v>7260</v>
      </c>
      <c r="E27" s="29">
        <f t="shared" ref="E27" si="16">D27+E26</f>
        <v>10110</v>
      </c>
      <c r="F27" s="43">
        <f t="shared" ref="F27" si="17">E27+F26</f>
        <v>11430</v>
      </c>
      <c r="G27" s="46"/>
    </row>
    <row r="28" spans="1:8" ht="13.5" thickBot="1" x14ac:dyDescent="0.25">
      <c r="A28" s="5"/>
      <c r="B28" s="7"/>
      <c r="C28" s="7"/>
      <c r="D28" s="7"/>
      <c r="E28" s="7"/>
      <c r="F28" s="7"/>
      <c r="G28" s="8"/>
    </row>
    <row r="29" spans="1:8" ht="13.5" thickBot="1" x14ac:dyDescent="0.25">
      <c r="A29" s="5"/>
      <c r="B29" s="7"/>
      <c r="C29" s="7"/>
      <c r="D29" s="7"/>
      <c r="E29" s="7"/>
      <c r="F29" s="1" t="s">
        <v>31</v>
      </c>
      <c r="G29" s="47">
        <f>G15-G25</f>
        <v>198</v>
      </c>
    </row>
    <row r="30" spans="1:8" ht="18.75" x14ac:dyDescent="0.3">
      <c r="A30" s="36" t="s">
        <v>14</v>
      </c>
      <c r="B30" s="7"/>
      <c r="C30" s="7"/>
      <c r="D30" s="7"/>
      <c r="E30" s="7"/>
      <c r="F30" s="7"/>
      <c r="G30" s="8"/>
    </row>
    <row r="31" spans="1:8" x14ac:dyDescent="0.2">
      <c r="A31" s="5"/>
      <c r="B31" s="7"/>
      <c r="C31" s="7"/>
      <c r="D31" s="7"/>
      <c r="E31" s="7"/>
      <c r="F31" s="7"/>
      <c r="G31" s="8"/>
    </row>
    <row r="32" spans="1:8" x14ac:dyDescent="0.2">
      <c r="A32" s="5"/>
      <c r="B32" s="7"/>
      <c r="C32" s="7"/>
      <c r="D32" s="7"/>
      <c r="E32" s="7"/>
      <c r="F32" s="7"/>
      <c r="G32" s="8"/>
    </row>
    <row r="33" spans="1:7" x14ac:dyDescent="0.2">
      <c r="A33" s="5"/>
      <c r="B33" s="7"/>
      <c r="C33" s="7"/>
      <c r="D33" s="7"/>
      <c r="E33" s="7"/>
      <c r="F33" s="7"/>
      <c r="G33" s="8"/>
    </row>
    <row r="34" spans="1:7" x14ac:dyDescent="0.2">
      <c r="A34" s="5"/>
      <c r="B34" s="7"/>
      <c r="C34" s="7"/>
      <c r="D34" s="7"/>
      <c r="E34" s="7"/>
      <c r="F34" s="7"/>
      <c r="G34" s="8"/>
    </row>
    <row r="35" spans="1:7" x14ac:dyDescent="0.2">
      <c r="A35" s="5"/>
      <c r="B35" s="7"/>
      <c r="C35" s="7"/>
      <c r="D35" s="7"/>
      <c r="E35" s="7"/>
      <c r="F35" s="7"/>
      <c r="G35" s="8"/>
    </row>
    <row r="36" spans="1:7" x14ac:dyDescent="0.2">
      <c r="A36" s="5"/>
      <c r="B36" s="7"/>
      <c r="C36" s="7"/>
      <c r="D36" s="7"/>
      <c r="E36" s="7"/>
      <c r="F36" s="7"/>
      <c r="G36" s="8"/>
    </row>
    <row r="37" spans="1:7" x14ac:dyDescent="0.2">
      <c r="A37" s="5"/>
      <c r="B37" s="7"/>
      <c r="C37" s="7"/>
      <c r="D37" s="7"/>
      <c r="E37" s="7"/>
      <c r="F37" s="7"/>
      <c r="G37" s="8"/>
    </row>
    <row r="38" spans="1:7" x14ac:dyDescent="0.2">
      <c r="A38" s="5"/>
      <c r="B38" s="7"/>
      <c r="C38" s="7"/>
      <c r="D38" s="7"/>
      <c r="E38" s="7"/>
      <c r="F38" s="7"/>
      <c r="G38" s="8"/>
    </row>
    <row r="39" spans="1:7" ht="13.5" thickBot="1" x14ac:dyDescent="0.25">
      <c r="A39" s="32"/>
      <c r="B39" s="12"/>
      <c r="C39" s="12"/>
      <c r="D39" s="12"/>
      <c r="E39" s="12"/>
      <c r="F39" s="12"/>
      <c r="G39" s="1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Claudia</cp:lastModifiedBy>
  <cp:lastPrinted>2012-07-08T18:52:18Z</cp:lastPrinted>
  <dcterms:created xsi:type="dcterms:W3CDTF">2012-07-08T18:19:44Z</dcterms:created>
  <dcterms:modified xsi:type="dcterms:W3CDTF">2017-03-21T11:52:01Z</dcterms:modified>
</cp:coreProperties>
</file>